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5" i="1" l="1"/>
  <c r="I15" i="1"/>
  <c r="H15" i="1"/>
  <c r="G15" i="1"/>
  <c r="J14" i="1"/>
  <c r="I14" i="1"/>
  <c r="H14" i="1"/>
  <c r="G14" i="1"/>
  <c r="F14" i="1"/>
  <c r="J12" i="1"/>
  <c r="I12" i="1"/>
  <c r="H12" i="1"/>
  <c r="G12" i="1"/>
  <c r="F12" i="1"/>
  <c r="J6" i="1"/>
  <c r="I6" i="1"/>
  <c r="H6" i="1"/>
  <c r="G6" i="1"/>
  <c r="F6" i="1"/>
  <c r="J4" i="1"/>
  <c r="I4" i="1"/>
  <c r="H4" i="1"/>
  <c r="G4" i="1"/>
  <c r="F4" i="1"/>
</calcChain>
</file>

<file path=xl/sharedStrings.xml><?xml version="1.0" encoding="utf-8"?>
<sst xmlns="http://schemas.openxmlformats.org/spreadsheetml/2006/main" count="46" uniqueCount="44">
  <si>
    <t>Школа</t>
  </si>
  <si>
    <t>МБОУ "Большекустовская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</si>
  <si>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</si>
  <si>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</si>
  <si>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</si>
  <si>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</si>
  <si>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</si>
  <si>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</si>
  <si>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</si>
  <si>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</si>
  <si>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</si>
  <si>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</si>
  <si>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</si>
  <si>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</si>
  <si>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</si>
  <si>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</si>
  <si>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279/18</t>
  </si>
  <si>
    <t>Запеканка творожная с повидлом</t>
  </si>
  <si>
    <t>гор.напиток</t>
  </si>
  <si>
    <t>459/18</t>
  </si>
  <si>
    <t>Чай с сахаром</t>
  </si>
  <si>
    <t>хлеб</t>
  </si>
  <si>
    <t>108/2013</t>
  </si>
  <si>
    <t>Хлеб пшеничный</t>
  </si>
  <si>
    <t>Завтрак 2</t>
  </si>
  <si>
    <t>фрукты</t>
  </si>
  <si>
    <t>82/18</t>
  </si>
  <si>
    <t>Мандарин</t>
  </si>
  <si>
    <t>Обед</t>
  </si>
  <si>
    <t>закуска</t>
  </si>
  <si>
    <t>148/18</t>
  </si>
  <si>
    <t>Салат из огурцов свежих</t>
  </si>
  <si>
    <t>1 блюдо</t>
  </si>
  <si>
    <t>2 блюдо</t>
  </si>
  <si>
    <t>56/18</t>
  </si>
  <si>
    <t>Сосиски молочные отварные</t>
  </si>
  <si>
    <t>гарнир</t>
  </si>
  <si>
    <t>233/18</t>
  </si>
  <si>
    <t>Каша пшенная</t>
  </si>
  <si>
    <t>сладкое</t>
  </si>
  <si>
    <t>487/18</t>
  </si>
  <si>
    <t>Компот из яблок с лимоном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</si>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</sst>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4" sqref="F4: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44340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150</v>
      </c>
      <c r="F4" s="14">
        <f>27.67/200*150</f>
        <v>20.752500000000001</v>
      </c>
      <c r="G4" s="13">
        <f>461.81/200*150</f>
        <v>346.35750000000002</v>
      </c>
      <c r="H4" s="13">
        <f>43.9/200*150</f>
        <v>32.924999999999997</v>
      </c>
      <c r="I4" s="13">
        <f>15.7/200*150</f>
        <v>11.775</v>
      </c>
      <c r="J4" s="15">
        <f>36.23/200*150</f>
        <v>27.172499999999996</v>
      </c>
    </row>
    <row r="5" spans="1:10" x14ac:dyDescent="0.25">
      <c r="A5" s="16"/>
      <c r="B5" s="17" t="s">
        <v>18</v>
      </c>
      <c r="C5" s="18" t="s">
        <v>19</v>
      </c>
      <c r="D5" s="19" t="s">
        <v>20</v>
      </c>
      <c r="E5" s="20">
        <v>200</v>
      </c>
      <c r="F5" s="21">
        <v>1.94</v>
      </c>
      <c r="G5" s="20">
        <v>41.11</v>
      </c>
      <c r="H5" s="20">
        <v>0.06</v>
      </c>
      <c r="I5" s="20">
        <v>0.01</v>
      </c>
      <c r="J5" s="22">
        <v>10.199999999999999</v>
      </c>
    </row>
    <row r="6" spans="1:10" x14ac:dyDescent="0.25">
      <c r="A6" s="16"/>
      <c r="B6" s="17" t="s">
        <v>21</v>
      </c>
      <c r="C6" s="18" t="s">
        <v>22</v>
      </c>
      <c r="D6" s="19" t="s">
        <v>23</v>
      </c>
      <c r="E6" s="20">
        <v>30</v>
      </c>
      <c r="F6" s="21">
        <f>28/0.6*0.03</f>
        <v>1.4000000000000001</v>
      </c>
      <c r="G6" s="20">
        <f>257.84/110*30</f>
        <v>70.319999999999993</v>
      </c>
      <c r="H6" s="20">
        <f>8.36/110*30</f>
        <v>2.2799999999999998</v>
      </c>
      <c r="I6" s="20">
        <f>0.88/110*30</f>
        <v>0.24</v>
      </c>
      <c r="J6" s="22">
        <f>54.12/110*30</f>
        <v>14.76</v>
      </c>
    </row>
    <row r="7" spans="1:10" x14ac:dyDescent="0.25">
      <c r="A7" s="16"/>
      <c r="B7" s="18"/>
      <c r="C7" s="18"/>
      <c r="D7" s="19"/>
      <c r="E7" s="20"/>
      <c r="F7" s="21"/>
      <c r="G7" s="20"/>
      <c r="H7" s="20"/>
      <c r="I7" s="20"/>
      <c r="J7" s="22"/>
    </row>
    <row r="8" spans="1:10" ht="15.75" thickBot="1" x14ac:dyDescent="0.3">
      <c r="A8" s="23"/>
      <c r="B8" s="24"/>
      <c r="C8" s="24"/>
      <c r="D8" s="25"/>
      <c r="E8" s="26"/>
      <c r="F8" s="27"/>
      <c r="G8" s="26"/>
      <c r="H8" s="26"/>
      <c r="I8" s="26"/>
      <c r="J8" s="28"/>
    </row>
    <row r="9" spans="1:10" x14ac:dyDescent="0.25">
      <c r="A9" s="9" t="s">
        <v>24</v>
      </c>
      <c r="B9" s="29" t="s">
        <v>25</v>
      </c>
      <c r="C9" s="11" t="s">
        <v>26</v>
      </c>
      <c r="D9" s="12" t="s">
        <v>27</v>
      </c>
      <c r="E9" s="13">
        <v>100</v>
      </c>
      <c r="F9" s="14">
        <v>12.4</v>
      </c>
      <c r="G9" s="13">
        <v>38</v>
      </c>
      <c r="H9" s="13">
        <v>0.8</v>
      </c>
      <c r="I9" s="13">
        <v>0.2</v>
      </c>
      <c r="J9" s="15">
        <v>7.5</v>
      </c>
    </row>
    <row r="10" spans="1:10" x14ac:dyDescent="0.25">
      <c r="A10" s="16"/>
      <c r="B10" s="18"/>
      <c r="C10" s="18"/>
      <c r="D10" s="19"/>
      <c r="E10" s="20"/>
      <c r="F10" s="21"/>
      <c r="G10" s="20"/>
      <c r="H10" s="20"/>
      <c r="I10" s="20"/>
      <c r="J10" s="22"/>
    </row>
    <row r="11" spans="1:10" ht="15.75" thickBot="1" x14ac:dyDescent="0.3">
      <c r="A11" s="23"/>
      <c r="B11" s="24"/>
      <c r="C11" s="24"/>
      <c r="D11" s="25"/>
      <c r="E11" s="26"/>
      <c r="F11" s="27"/>
      <c r="G11" s="26"/>
      <c r="H11" s="26"/>
      <c r="I11" s="26"/>
      <c r="J11" s="28"/>
    </row>
    <row r="12" spans="1:10" x14ac:dyDescent="0.25">
      <c r="A12" s="16" t="s">
        <v>28</v>
      </c>
      <c r="B12" s="30" t="s">
        <v>29</v>
      </c>
      <c r="C12" s="31" t="s">
        <v>30</v>
      </c>
      <c r="D12" s="32" t="s">
        <v>31</v>
      </c>
      <c r="E12" s="33">
        <v>80</v>
      </c>
      <c r="F12" s="34">
        <f>4.83/60*80+0.31</f>
        <v>6.75</v>
      </c>
      <c r="G12" s="33">
        <f>13.13/60*80</f>
        <v>17.506666666666668</v>
      </c>
      <c r="H12" s="33">
        <f>0.42/60*80</f>
        <v>0.56000000000000005</v>
      </c>
      <c r="I12" s="33">
        <f>3.65/60*80</f>
        <v>4.8666666666666663</v>
      </c>
      <c r="J12" s="35">
        <f>1.14/60*80</f>
        <v>1.52</v>
      </c>
    </row>
    <row r="13" spans="1:10" x14ac:dyDescent="0.25">
      <c r="A13" s="16"/>
      <c r="B13" s="17" t="s">
        <v>32</v>
      </c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6"/>
      <c r="B14" s="17" t="s">
        <v>33</v>
      </c>
      <c r="C14" s="18" t="s">
        <v>34</v>
      </c>
      <c r="D14" s="19" t="s">
        <v>35</v>
      </c>
      <c r="E14" s="20">
        <v>100</v>
      </c>
      <c r="F14" s="21">
        <f>16.88/70*100</f>
        <v>24.114285714285714</v>
      </c>
      <c r="G14" s="20">
        <f>98.28*2/70*100</f>
        <v>280.79999999999995</v>
      </c>
      <c r="H14" s="20">
        <f>8.16/70*100</f>
        <v>11.657142857142858</v>
      </c>
      <c r="I14" s="20">
        <f>8.12/70*100</f>
        <v>11.6</v>
      </c>
      <c r="J14" s="22">
        <f>20.28/70*100</f>
        <v>28.971428571428575</v>
      </c>
    </row>
    <row r="15" spans="1:10" x14ac:dyDescent="0.25">
      <c r="A15" s="16"/>
      <c r="B15" s="17" t="s">
        <v>36</v>
      </c>
      <c r="C15" s="18" t="s">
        <v>37</v>
      </c>
      <c r="D15" s="19" t="s">
        <v>38</v>
      </c>
      <c r="E15" s="20">
        <v>150</v>
      </c>
      <c r="F15" s="21">
        <v>7.08</v>
      </c>
      <c r="G15" s="20">
        <f>207.21/200*150</f>
        <v>155.40750000000003</v>
      </c>
      <c r="H15" s="20">
        <f>6/200*150</f>
        <v>4.5</v>
      </c>
      <c r="I15" s="20">
        <f>7.37/200*150</f>
        <v>5.5274999999999999</v>
      </c>
      <c r="J15" s="22">
        <f>29.24/200*150</f>
        <v>21.93</v>
      </c>
    </row>
    <row r="16" spans="1:10" x14ac:dyDescent="0.25">
      <c r="A16" s="16"/>
      <c r="B16" s="17" t="s">
        <v>39</v>
      </c>
      <c r="C16" s="18" t="s">
        <v>40</v>
      </c>
      <c r="D16" s="19" t="s">
        <v>41</v>
      </c>
      <c r="E16" s="20">
        <v>200</v>
      </c>
      <c r="F16" s="21">
        <v>5.55</v>
      </c>
      <c r="G16" s="20">
        <v>62.41</v>
      </c>
      <c r="H16" s="20">
        <v>0.31</v>
      </c>
      <c r="I16" s="20">
        <v>0.2</v>
      </c>
      <c r="J16" s="22">
        <v>14.85</v>
      </c>
    </row>
    <row r="17" spans="1:10" x14ac:dyDescent="0.25">
      <c r="A17" s="16"/>
      <c r="B17" s="17" t="s">
        <v>42</v>
      </c>
      <c r="C17" s="18" t="s">
        <v>22</v>
      </c>
      <c r="D17" s="19" t="s">
        <v>23</v>
      </c>
      <c r="E17" s="20">
        <v>100</v>
      </c>
      <c r="F17" s="21">
        <v>4.67</v>
      </c>
      <c r="G17" s="20">
        <v>257.83999999999997</v>
      </c>
      <c r="H17" s="20">
        <v>8.36</v>
      </c>
      <c r="I17" s="20">
        <v>0.88</v>
      </c>
      <c r="J17" s="22">
        <v>54.12</v>
      </c>
    </row>
    <row r="18" spans="1:10" x14ac:dyDescent="0.25">
      <c r="A18" s="16"/>
      <c r="B18" s="17" t="s">
        <v>43</v>
      </c>
      <c r="C18" s="18"/>
      <c r="D18" s="19"/>
      <c r="E18" s="20"/>
      <c r="F18" s="21"/>
      <c r="G18" s="20"/>
      <c r="H18" s="20"/>
      <c r="I18" s="20"/>
      <c r="J18" s="22"/>
    </row>
    <row r="19" spans="1:10" x14ac:dyDescent="0.25">
      <c r="A19" s="16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23"/>
      <c r="B20" s="24"/>
      <c r="C20" s="24"/>
      <c r="D20" s="25"/>
      <c r="E20" s="26"/>
      <c r="F20" s="27"/>
      <c r="G20" s="26"/>
      <c r="H20" s="26"/>
      <c r="I20" s="26"/>
      <c r="J20" s="2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GLbuh</dc:creator>
  <cp:lastModifiedBy>GLbuh</cp:lastModifiedBy>
  <dcterms:created xsi:type="dcterms:W3CDTF">2021-05-21T12:31:47Z</dcterms:created>
  <dcterms:modified xsi:type="dcterms:W3CDTF">2021-05-21T12:32:08Z</dcterms:modified>
</cp:coreProperties>
</file>